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cenvagspzoo-my.sharepoint.com/personal/jpodbielska_envag_com_pl/Documents/Pulpit/"/>
    </mc:Choice>
  </mc:AlternateContent>
  <xr:revisionPtr revIDLastSave="128" documentId="8_{6182007F-187E-4C70-A8A1-3E78AC798743}" xr6:coauthVersionLast="47" xr6:coauthVersionMax="47" xr10:uidLastSave="{B896D387-EE41-48FA-A994-2C0739B6F77C}"/>
  <workbookProtection workbookAlgorithmName="SHA-512" workbookHashValue="O+hRu7ErDKyc7DjXEsK+sKjefDiqPcV9SjwnAAV31r4/7oFBt/2g1uothFE7vBxRLtgtbDrbBE4RE5FdQzNnBQ==" workbookSaltValue="9/h5rIIO4RwYjDmwq3q5pQ==" workbookSpinCount="100000" lockStructure="1"/>
  <bookViews>
    <workbookView xWindow="-15975" yWindow="-16320" windowWidth="29040" windowHeight="15720" xr2:uid="{00000000-000D-0000-FFFF-FFFF00000000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5" i="1" l="1"/>
  <c r="T44" i="1"/>
  <c r="U21" i="1"/>
  <c r="U20" i="1"/>
  <c r="X31" i="1" l="1"/>
  <c r="X35" i="1" l="1"/>
  <c r="X34" i="1"/>
  <c r="X33" i="1"/>
  <c r="X32" i="1"/>
  <c r="Z32" i="1"/>
  <c r="Z33" i="1"/>
  <c r="Z34" i="1"/>
  <c r="Z35" i="1"/>
  <c r="Z31" i="1"/>
  <c r="U44" i="1"/>
  <c r="T20" i="1"/>
  <c r="T21" i="1"/>
  <c r="T29" i="1"/>
  <c r="S46" i="1"/>
  <c r="Z20" i="1" l="1"/>
  <c r="Y20" i="1"/>
  <c r="X20" i="1"/>
  <c r="AA20" i="1"/>
  <c r="Z21" i="1"/>
  <c r="AA21" i="1"/>
  <c r="Y21" i="1"/>
  <c r="X21" i="1"/>
  <c r="Y26" i="1"/>
  <c r="T37" i="1"/>
  <c r="Y27" i="1"/>
  <c r="E37" i="1"/>
  <c r="T34" i="1"/>
  <c r="Z38" i="1"/>
  <c r="W44" i="1" s="1"/>
  <c r="T46" i="1" s="1"/>
  <c r="S48" i="1" s="1"/>
  <c r="U22" i="1"/>
  <c r="T22" i="1"/>
  <c r="T36" i="1" l="1"/>
  <c r="T38" i="1" s="1"/>
  <c r="T51" i="1"/>
  <c r="E35" i="1" l="1"/>
  <c r="C44" i="1"/>
</calcChain>
</file>

<file path=xl/sharedStrings.xml><?xml version="1.0" encoding="utf-8"?>
<sst xmlns="http://schemas.openxmlformats.org/spreadsheetml/2006/main" count="99" uniqueCount="77">
  <si>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</si>
  <si>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</si>
  <si>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</si>
  <si>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</si>
  <si>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</si>
  <si>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</si>
  <si>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</si>
  <si>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</si>
  <si>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</si>
  <si>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</si>
  <si>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</si>
  <si>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</si>
  <si>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</si>
  <si>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</si>
  <si>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</si>
  <si>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</si>
  <si>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</si>
  <si>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</si>
  <si>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WPISOWE</t>
  </si>
  <si>
    <t>KWOTA:</t>
  </si>
  <si>
    <t>TERMIN ZGŁOSZEŃ:</t>
  </si>
  <si>
    <t>FORMULARZ ZGŁOSZENIA ZAŁOGI</t>
  </si>
  <si>
    <t>Pierwszy termin</t>
  </si>
  <si>
    <t>żółte pola należy wypełniać znakiem "X"
w przypadku wątpliwości pomoc znajduje się w komentarzach do pól (czerwony trójkącik w narożniku komórki)</t>
  </si>
  <si>
    <t>DANE DO PRZELEWU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</si>
  <si>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</si>
  <si>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</si>
  <si>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</si>
  <si>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</si>
  <si>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</si>
  <si>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</si>
  <si>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</si>
  <si>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</si>
  <si>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</si>
  <si>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</si>
  <si>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</si>
  <si>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</si>
  <si>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</si>
  <si>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</si>
  <si>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</si>
  <si>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</si>
  <si>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</si>
  <si>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</si>
  <si>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</si>
  <si>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</si>
  <si>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</si>
  <si>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</si>
  <si>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</si>
  <si>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</si>
  <si>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,</t>
  </si>
  <si>
    <t>Bank: mBank</t>
  </si>
  <si>
    <t>nr. Rachunku bankowego: 84 1140 2004 0000 3702 8240 4696</t>
  </si>
  <si>
    <t>Wyrażam zgodę na publikację zdjęć z moim udziałem z imprezy w której uczestniczę na stronie internetowej i profilach społecznościowych Automobilklubu Królewski.</t>
  </si>
  <si>
    <t>Wyrażam zgodę na publikację zgłoszonych przeze mnie danych osobowych w materiałach informacyjnych z imprezy w której uczestniczę, na stronie internetowej i profilach społecznościowych Automobilklubu Królewski.</t>
  </si>
  <si>
    <t>Wyrażam zgodę na otrzymywanie informacji drogą mailową/SMS na podany adres mailowy lub nr. telefonu informacji o imprezach organizowanych przez Automobilklub Królewski.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</si>
  <si>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na przesyłanie drogą mailową lub SMS’ową powiadomień o zbliżających się imprezach organizowanych przez Automobilklub Królewski.</t>
  </si>
  <si>
    <t>Osoby towarzyszące</t>
  </si>
  <si>
    <t>(do ukończenia 12 roku życia - bezpłatnie)</t>
  </si>
  <si>
    <t>Drugi termin</t>
  </si>
  <si>
    <t>Załoga dwuosobowa</t>
  </si>
  <si>
    <t>POSIŁKI</t>
  </si>
  <si>
    <t>Opłaty wpisowe (kwota automatycznie wyliczona znajduje się w niebieskim polu "KWOTA"</t>
  </si>
  <si>
    <t>LP.</t>
  </si>
  <si>
    <t xml:space="preserve"> Start SZ</t>
  </si>
  <si>
    <t xml:space="preserve"> Klasyfikacja</t>
  </si>
  <si>
    <t xml:space="preserve"> NIE</t>
  </si>
  <si>
    <t xml:space="preserve"> TAK</t>
  </si>
  <si>
    <t>POSIŁEK WEGETARIAŃSKI</t>
  </si>
  <si>
    <t>RAJD BIBLIOTEKARZA 2026</t>
  </si>
  <si>
    <t xml:space="preserve">4 runda Turystyczny Puchar Polski (TPP) </t>
  </si>
  <si>
    <t xml:space="preserve">4 runda Turystyczno Nawigacyjnych Mistrzostwa Mazowsza (TNMM) </t>
  </si>
  <si>
    <t>Warszawa 09.05.2026 r.</t>
  </si>
  <si>
    <t>04-05-2026 godz. 23:59</t>
  </si>
  <si>
    <t>06-05-2026 godz. 23:59</t>
  </si>
  <si>
    <t>NIE*</t>
  </si>
  <si>
    <t xml:space="preserve">  TAK*  -&gt;  ILOŚĆ POSIŁKÓW</t>
  </si>
  <si>
    <t>BIBL 2026 + nazwisko kierowcy, nazwisko pilota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</si>
</sst>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LOccitane Serif"/>
    </font>
    <font>
      <sz val="8"/>
      <name val="Arial"/>
      <family val="2"/>
      <charset val="238"/>
    </font>
    <font>
      <i/>
      <sz val="10"/>
      <name val="LOccitane Serif"/>
      <charset val="238"/>
    </font>
    <font>
      <b/>
      <i/>
      <sz val="8"/>
      <name val="LOccitane Serif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Loccitane serif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11" fillId="6" borderId="0" xfId="0" applyFont="1" applyFill="1"/>
    <xf numFmtId="0" fontId="13" fillId="4" borderId="1" xfId="0" applyFont="1" applyFill="1" applyBorder="1"/>
    <xf numFmtId="0" fontId="12" fillId="5" borderId="0" xfId="0" applyFont="1" applyFill="1"/>
    <xf numFmtId="0" fontId="12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2" fillId="5" borderId="7" xfId="0" applyFont="1" applyFill="1" applyBorder="1"/>
    <xf numFmtId="0" fontId="2" fillId="5" borderId="9" xfId="0" applyFont="1" applyFill="1" applyBorder="1"/>
    <xf numFmtId="0" fontId="2" fillId="5" borderId="8" xfId="0" applyFont="1" applyFill="1" applyBorder="1"/>
    <xf numFmtId="0" fontId="2" fillId="5" borderId="0" xfId="0" applyFont="1" applyFill="1"/>
    <xf numFmtId="0" fontId="7" fillId="5" borderId="0" xfId="0" applyFont="1" applyFill="1" applyAlignment="1">
      <alignment horizontal="right"/>
    </xf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12" fillId="6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14" fillId="6" borderId="9" xfId="0" applyFont="1" applyFill="1" applyBorder="1" applyAlignment="1">
      <alignment vertical="center" wrapText="1"/>
    </xf>
    <xf numFmtId="22" fontId="4" fillId="0" borderId="1" xfId="0" applyNumberFormat="1" applyFont="1" applyBorder="1"/>
    <xf numFmtId="44" fontId="0" fillId="5" borderId="1" xfId="0" applyNumberForma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right" vertical="top"/>
    </xf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30" fillId="5" borderId="1" xfId="0" applyFont="1" applyFill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25" fillId="6" borderId="0" xfId="0" applyFont="1" applyFill="1" applyAlignment="1">
      <alignment horizontal="right" vertical="center"/>
    </xf>
    <xf numFmtId="0" fontId="27" fillId="6" borderId="11" xfId="0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20" fillId="5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right"/>
    </xf>
    <xf numFmtId="0" fontId="19" fillId="5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44" fontId="30" fillId="5" borderId="1" xfId="0" applyNumberFormat="1" applyFont="1" applyFill="1" applyBorder="1" applyAlignment="1" applyProtection="1">
      <alignment horizontal="left" vertical="top"/>
      <protection locked="0"/>
    </xf>
    <xf numFmtId="0" fontId="30" fillId="5" borderId="1" xfId="0" applyFont="1" applyFill="1" applyBorder="1" applyAlignment="1" applyProtection="1">
      <alignment horizontal="left" vertical="top"/>
      <protection locked="0"/>
    </xf>
    <xf numFmtId="0" fontId="30" fillId="5" borderId="1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4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9" fillId="5" borderId="6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center" wrapText="1"/>
    </xf>
    <xf numFmtId="0" fontId="31" fillId="0" borderId="1" xfId="0" applyFont="1" applyBorder="1" applyAlignment="1">
      <alignment horizontal="left" vertical="top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4" fontId="22" fillId="7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12" fillId="5" borderId="18" xfId="0" applyFont="1" applyFill="1" applyBorder="1" applyAlignment="1">
      <alignment horizontal="center"/>
    </xf>
    <xf numFmtId="0" fontId="12" fillId="5" borderId="19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44" fontId="24" fillId="6" borderId="0" xfId="1" applyFont="1" applyFill="1" applyBorder="1" applyAlignment="1">
      <alignment horizontal="right" vertical="center" wrapText="1"/>
    </xf>
    <xf numFmtId="0" fontId="9" fillId="9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7" fillId="9" borderId="0" xfId="0" applyFont="1" applyFill="1" applyAlignment="1">
      <alignment horizontal="right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44" fontId="24" fillId="6" borderId="0" xfId="1" applyFont="1" applyFill="1" applyBorder="1" applyAlignment="1">
      <alignment horizontal="center" vertical="center" wrapText="1"/>
    </xf>
    <xf numFmtId="22" fontId="12" fillId="6" borderId="0" xfId="0" applyNumberFormat="1" applyFont="1" applyFill="1" applyAlignment="1">
      <alignment horizontal="left" vertical="center"/>
    </xf>
    <xf numFmtId="0" fontId="11" fillId="6" borderId="8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27" fillId="6" borderId="10" xfId="0" applyFont="1" applyFill="1" applyBorder="1" applyAlignment="1">
      <alignment horizontal="center"/>
    </xf>
    <xf numFmtId="0" fontId="27" fillId="6" borderId="11" xfId="0" applyFont="1" applyFill="1" applyBorder="1" applyAlignment="1">
      <alignment horizontal="center"/>
    </xf>
    <xf numFmtId="0" fontId="23" fillId="0" borderId="1" xfId="2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>
      <alignment horizontal="left" wrapText="1"/>
    </xf>
    <xf numFmtId="0" fontId="16" fillId="5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44" fontId="24" fillId="6" borderId="11" xfId="1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/>
    </xf>
    <xf numFmtId="0" fontId="28" fillId="6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4" fontId="26" fillId="6" borderId="0" xfId="1" applyFont="1" applyFill="1" applyBorder="1" applyAlignment="1">
      <alignment horizontal="center" vertical="top" wrapText="1"/>
    </xf>
    <xf numFmtId="0" fontId="14" fillId="6" borderId="0" xfId="0" applyFont="1" applyFill="1" applyAlignment="1">
      <alignment horizontal="center" wrapText="1"/>
    </xf>
    <xf numFmtId="0" fontId="14" fillId="6" borderId="9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151770</xdr:colOff>
      <xdr:row>0</xdr:row>
      <xdr:rowOff>96823</xdr:rowOff>
    </xdr:from>
    <xdr:to>
      <xdr:col>3</xdr:col>
      <xdr:colOff>401895</xdr:colOff>
      <xdr:row>4</xdr:row>
      <xdr:rowOff>57061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70" y="96823"/>
          <a:ext cx="946496" cy="894248"/>
        </a:xfrm>
        <a:prstGeom prst="rect">
          <a:avLst/>
        </a:prstGeom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  <xdr:twoCellAnchor editAs="oneCell">
    <xdr:from>
      <xdr:col>13</xdr:col>
      <xdr:colOff>569632</xdr:colOff>
      <xdr:row>0</xdr:row>
      <xdr:rowOff>0</xdr:rowOff>
    </xdr:from>
    <xdr:to>
      <xdr:col>14</xdr:col>
      <xdr:colOff>189983</xdr:colOff>
      <xdr:row>3</xdr:row>
      <xdr:rowOff>134732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2DF8BF7-D9B4-8045-532E-5F1BB95C5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42941" y="0"/>
          <a:ext cx="862336" cy="859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2"/>
  <sheetViews>
    <sheetView tabSelected="1" zoomScale="92" zoomScaleNormal="72" workbookViewId="0">
      <selection activeCell="C20" sqref="C20:F20"/>
    </sheetView>
  </sheetViews>
  <sheetFormatPr defaultColWidth="9.109375" defaultRowHeight="14.4" zeroHeight="1"/>
  <cols>
    <col min="1" max="1" width="3" customWidth="1"/>
    <col min="2" max="2" width="2.88671875" customWidth="1"/>
    <col min="3" max="3" width="4.44140625" customWidth="1"/>
    <col min="4" max="4" width="17.88671875" customWidth="1"/>
    <col min="5" max="5" width="4.44140625" customWidth="1"/>
    <col min="6" max="6" width="17.88671875" customWidth="1"/>
    <col min="7" max="7" width="4.44140625" customWidth="1"/>
    <col min="8" max="8" width="2.88671875" customWidth="1"/>
    <col min="9" max="9" width="20" style="2" customWidth="1"/>
    <col min="10" max="10" width="4.44140625" style="2" customWidth="1"/>
    <col min="11" max="11" width="4.44140625" customWidth="1"/>
    <col min="12" max="12" width="17.88671875" customWidth="1"/>
    <col min="13" max="13" width="4.44140625" customWidth="1"/>
    <col min="14" max="14" width="17.88671875" customWidth="1"/>
    <col min="15" max="16" width="2.88671875" customWidth="1"/>
    <col min="17" max="17" width="9.109375" customWidth="1"/>
    <col min="18" max="18" width="9.109375" hidden="1" customWidth="1"/>
    <col min="19" max="19" width="26.44140625" hidden="1" customWidth="1"/>
    <col min="20" max="20" width="15.44140625" hidden="1" customWidth="1"/>
    <col min="21" max="21" width="11.5546875" hidden="1" customWidth="1"/>
    <col min="22" max="24" width="9.109375" hidden="1" customWidth="1"/>
    <col min="25" max="25" width="9.88671875" hidden="1" customWidth="1"/>
    <col min="26" max="28" width="9.109375" hidden="1" customWidth="1"/>
    <col min="29" max="29" width="9.109375" customWidth="1"/>
    <col min="30" max="30" width="10" customWidth="1"/>
    <col min="31" max="42" width="9.109375" customWidth="1"/>
  </cols>
  <sheetData>
    <row r="1" spans="1:16" ht="28.8">
      <c r="A1" s="22"/>
      <c r="B1" s="124" t="s">
        <v>68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22"/>
    </row>
    <row r="2" spans="1:16">
      <c r="A2" s="22"/>
      <c r="B2" s="125" t="s">
        <v>69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22"/>
    </row>
    <row r="3" spans="1:16">
      <c r="A3" s="22"/>
      <c r="B3" s="125" t="s">
        <v>70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22"/>
    </row>
    <row r="4" spans="1:16">
      <c r="A4" s="22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22"/>
    </row>
    <row r="5" spans="1:16" ht="15.6">
      <c r="A5" s="22"/>
      <c r="B5" s="21" t="s">
        <v>49</v>
      </c>
      <c r="C5" s="21"/>
      <c r="D5" s="21"/>
      <c r="E5" s="21"/>
      <c r="F5" s="21"/>
      <c r="G5" s="21"/>
      <c r="H5" s="21"/>
      <c r="I5" s="21"/>
      <c r="J5" s="21"/>
      <c r="K5" s="21"/>
      <c r="L5" s="127" t="s">
        <v>71</v>
      </c>
      <c r="M5" s="127"/>
      <c r="N5" s="127"/>
      <c r="O5" s="127"/>
      <c r="P5" s="22"/>
    </row>
    <row r="6" spans="1:16" ht="25.8" thickBot="1">
      <c r="A6" s="22"/>
      <c r="B6" s="126" t="s">
        <v>21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22"/>
    </row>
    <row r="7" spans="1:16" ht="21" customHeight="1">
      <c r="A7" s="22"/>
      <c r="B7" s="128" t="s">
        <v>61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30"/>
      <c r="P7" s="22"/>
    </row>
    <row r="8" spans="1:16" ht="15" customHeight="1">
      <c r="A8" s="22"/>
      <c r="B8" s="131" t="s">
        <v>22</v>
      </c>
      <c r="C8" s="132"/>
      <c r="D8" s="132"/>
      <c r="E8" s="134" t="s">
        <v>72</v>
      </c>
      <c r="F8" s="134"/>
      <c r="G8" s="14"/>
      <c r="H8" s="51"/>
      <c r="I8" s="65" t="s">
        <v>59</v>
      </c>
      <c r="J8" s="133">
        <v>120</v>
      </c>
      <c r="K8" s="133"/>
      <c r="L8" s="116"/>
      <c r="M8" s="116"/>
      <c r="N8" s="116"/>
      <c r="O8" s="53"/>
      <c r="P8" s="22"/>
    </row>
    <row r="9" spans="1:16" ht="15" customHeight="1">
      <c r="A9" s="22"/>
      <c r="B9" s="131" t="s">
        <v>58</v>
      </c>
      <c r="C9" s="132"/>
      <c r="D9" s="132"/>
      <c r="E9" s="134" t="s">
        <v>73</v>
      </c>
      <c r="F9" s="134"/>
      <c r="G9" s="15"/>
      <c r="H9" s="51"/>
      <c r="I9" s="65" t="s">
        <v>59</v>
      </c>
      <c r="J9" s="133">
        <v>140</v>
      </c>
      <c r="K9" s="133"/>
      <c r="L9" s="116"/>
      <c r="M9" s="116"/>
      <c r="N9" s="116"/>
      <c r="O9" s="53"/>
      <c r="P9" s="22"/>
    </row>
    <row r="10" spans="1:16" ht="7.5" customHeight="1">
      <c r="A10" s="22"/>
      <c r="B10" s="135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7"/>
      <c r="P10" s="22"/>
    </row>
    <row r="11" spans="1:16" ht="15" customHeight="1">
      <c r="A11" s="22"/>
      <c r="B11" s="131"/>
      <c r="C11" s="132"/>
      <c r="D11" s="132"/>
      <c r="E11" s="134"/>
      <c r="F11" s="134"/>
      <c r="G11" s="15"/>
      <c r="H11" s="51"/>
      <c r="I11" s="65"/>
      <c r="J11" s="133"/>
      <c r="K11" s="133"/>
      <c r="L11" s="150"/>
      <c r="M11" s="150"/>
      <c r="N11" s="150"/>
      <c r="O11" s="151"/>
      <c r="P11" s="22"/>
    </row>
    <row r="12" spans="1:16" ht="15" customHeight="1">
      <c r="A12" s="22"/>
      <c r="B12" s="135"/>
      <c r="C12" s="136"/>
      <c r="D12" s="136"/>
      <c r="E12" s="136"/>
      <c r="F12" s="136"/>
      <c r="G12" s="136"/>
      <c r="H12" s="123"/>
      <c r="I12" s="123"/>
      <c r="J12" s="149"/>
      <c r="K12" s="149"/>
      <c r="L12" s="150"/>
      <c r="M12" s="150"/>
      <c r="N12" s="150"/>
      <c r="O12" s="151"/>
      <c r="P12" s="22"/>
    </row>
    <row r="13" spans="1:16" ht="7.5" customHeight="1">
      <c r="A13" s="22"/>
      <c r="B13" s="135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7"/>
      <c r="P13" s="22"/>
    </row>
    <row r="14" spans="1:16" ht="15" customHeight="1" thickBot="1">
      <c r="A14" s="22"/>
      <c r="B14" s="138"/>
      <c r="C14" s="139"/>
      <c r="D14" s="139"/>
      <c r="E14" s="139"/>
      <c r="F14" s="139"/>
      <c r="G14" s="139"/>
      <c r="H14" s="139"/>
      <c r="I14" s="66" t="s">
        <v>56</v>
      </c>
      <c r="J14" s="145">
        <v>50</v>
      </c>
      <c r="K14" s="145"/>
      <c r="L14" s="146" t="s">
        <v>57</v>
      </c>
      <c r="M14" s="146"/>
      <c r="N14" s="146"/>
      <c r="O14" s="147"/>
      <c r="P14" s="22"/>
    </row>
    <row r="15" spans="1:16" ht="6" customHeight="1">
      <c r="A15" s="22"/>
      <c r="B15" s="117"/>
      <c r="C15" s="17"/>
      <c r="D15" s="17"/>
      <c r="E15" s="17"/>
      <c r="F15" s="17"/>
      <c r="G15" s="17"/>
      <c r="H15" s="17"/>
      <c r="I15" s="18"/>
      <c r="J15" s="18"/>
      <c r="K15" s="17"/>
      <c r="L15" s="17"/>
      <c r="M15" s="17"/>
      <c r="N15" s="17"/>
      <c r="O15" s="120"/>
      <c r="P15" s="22"/>
    </row>
    <row r="16" spans="1:16" ht="29.25" customHeight="1">
      <c r="A16" s="22"/>
      <c r="B16" s="118"/>
      <c r="C16" s="16"/>
      <c r="D16" s="142" t="s">
        <v>23</v>
      </c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21"/>
      <c r="P16" s="22"/>
    </row>
    <row r="17" spans="1:27" ht="6" customHeight="1" thickBot="1">
      <c r="A17" s="22"/>
      <c r="B17" s="119"/>
      <c r="C17" s="19"/>
      <c r="D17" s="19"/>
      <c r="E17" s="19"/>
      <c r="F17" s="19"/>
      <c r="G17" s="19"/>
      <c r="H17" s="19"/>
      <c r="I17" s="20"/>
      <c r="J17" s="20"/>
      <c r="K17" s="19"/>
      <c r="L17" s="19"/>
      <c r="M17" s="19"/>
      <c r="N17" s="19"/>
      <c r="O17" s="122"/>
      <c r="P17" s="22"/>
    </row>
    <row r="18" spans="1:27" ht="30" customHeight="1">
      <c r="A18" s="22"/>
      <c r="B18" s="4"/>
      <c r="C18" s="71"/>
      <c r="D18" s="71"/>
      <c r="E18" s="71"/>
      <c r="F18" s="71"/>
      <c r="G18" s="70" t="s">
        <v>12</v>
      </c>
      <c r="H18" s="70"/>
      <c r="I18" s="70"/>
      <c r="J18" s="70"/>
      <c r="K18" s="71"/>
      <c r="L18" s="71"/>
      <c r="M18" s="71"/>
      <c r="N18" s="71"/>
      <c r="O18" s="5"/>
      <c r="P18" s="22"/>
      <c r="X18" s="67" t="s">
        <v>18</v>
      </c>
      <c r="Y18" s="67"/>
      <c r="Z18" s="67"/>
      <c r="AA18" s="67"/>
    </row>
    <row r="19" spans="1:27">
      <c r="A19" s="22"/>
      <c r="B19" s="6"/>
      <c r="C19" s="144" t="s">
        <v>10</v>
      </c>
      <c r="D19" s="144"/>
      <c r="E19" s="144"/>
      <c r="F19" s="144"/>
      <c r="G19" s="154"/>
      <c r="H19" s="155"/>
      <c r="I19" s="155"/>
      <c r="J19" s="156"/>
      <c r="K19" s="144" t="s">
        <v>11</v>
      </c>
      <c r="L19" s="144"/>
      <c r="M19" s="144"/>
      <c r="N19" s="144"/>
      <c r="O19" s="7"/>
      <c r="P19" s="22"/>
      <c r="T19" t="s">
        <v>10</v>
      </c>
      <c r="U19" t="s">
        <v>11</v>
      </c>
      <c r="X19" s="67" t="s">
        <v>10</v>
      </c>
      <c r="Y19" s="67"/>
      <c r="Z19" s="67" t="s">
        <v>11</v>
      </c>
      <c r="AA19" s="67"/>
    </row>
    <row r="20" spans="1:27">
      <c r="A20" s="22"/>
      <c r="B20" s="6"/>
      <c r="C20" s="84"/>
      <c r="D20" s="84"/>
      <c r="E20" s="84"/>
      <c r="F20" s="84"/>
      <c r="G20" s="157" t="s">
        <v>1</v>
      </c>
      <c r="H20" s="158"/>
      <c r="I20" s="158"/>
      <c r="J20" s="159"/>
      <c r="K20" s="84"/>
      <c r="L20" s="84"/>
      <c r="M20" s="84"/>
      <c r="N20" s="84"/>
      <c r="O20" s="7"/>
      <c r="P20" s="22"/>
      <c r="S20" t="s">
        <v>30</v>
      </c>
      <c r="T20">
        <f>IF(C22&lt;&gt;"",1,0)</f>
        <v>0</v>
      </c>
      <c r="U20">
        <f>IF(K22&lt;&gt;"",1,0)</f>
        <v>0</v>
      </c>
      <c r="X20" s="48">
        <f>U30*T20</f>
        <v>0</v>
      </c>
      <c r="Y20" s="48">
        <f>U31*T20</f>
        <v>0</v>
      </c>
      <c r="Z20" s="48">
        <f>U30*T20</f>
        <v>0</v>
      </c>
      <c r="AA20" s="48">
        <f>U31*T20</f>
        <v>0</v>
      </c>
    </row>
    <row r="21" spans="1:27">
      <c r="A21" s="22"/>
      <c r="B21" s="6"/>
      <c r="C21" s="84"/>
      <c r="D21" s="84"/>
      <c r="E21" s="84"/>
      <c r="F21" s="84"/>
      <c r="G21" s="157" t="s">
        <v>0</v>
      </c>
      <c r="H21" s="158"/>
      <c r="I21" s="158"/>
      <c r="J21" s="159"/>
      <c r="K21" s="84"/>
      <c r="L21" s="84"/>
      <c r="M21" s="84"/>
      <c r="N21" s="84"/>
      <c r="O21" s="7"/>
      <c r="P21" s="22"/>
      <c r="S21" t="s">
        <v>31</v>
      </c>
      <c r="T21">
        <f>IF(E22&lt;&gt;"",1,0)</f>
        <v>0</v>
      </c>
      <c r="U21">
        <f>IF(M22&lt;&gt;"",1,0)</f>
        <v>0</v>
      </c>
      <c r="X21" s="48">
        <f>U30*T21</f>
        <v>0</v>
      </c>
      <c r="Y21" s="48">
        <f>U31*T21</f>
        <v>0</v>
      </c>
      <c r="Z21" s="48">
        <f>U30*T21</f>
        <v>0</v>
      </c>
      <c r="AA21" s="48">
        <f>U31*T21</f>
        <v>0</v>
      </c>
    </row>
    <row r="22" spans="1:27">
      <c r="A22" s="22"/>
      <c r="B22" s="6"/>
      <c r="C22" s="41"/>
      <c r="D22" s="24" t="s">
        <v>66</v>
      </c>
      <c r="E22" s="41"/>
      <c r="F22" s="24" t="s">
        <v>65</v>
      </c>
      <c r="G22" s="157" t="s">
        <v>2</v>
      </c>
      <c r="H22" s="158"/>
      <c r="I22" s="158"/>
      <c r="J22" s="159"/>
      <c r="K22" s="41"/>
      <c r="L22" s="24" t="s">
        <v>66</v>
      </c>
      <c r="M22" s="41"/>
      <c r="N22" s="24" t="s">
        <v>65</v>
      </c>
      <c r="O22" s="7"/>
      <c r="P22" s="22"/>
      <c r="S22" t="s">
        <v>32</v>
      </c>
      <c r="T22">
        <f>IF(T20=1,IF(T21=1,99,0),IF(T21=0,99,0))</f>
        <v>99</v>
      </c>
      <c r="U22">
        <f>IF(U20=1,IF(U21=1,99,0),IF(U21=0,99,0))</f>
        <v>99</v>
      </c>
    </row>
    <row r="23" spans="1:27">
      <c r="A23" s="22"/>
      <c r="B23" s="6"/>
      <c r="C23" s="84"/>
      <c r="D23" s="84"/>
      <c r="E23" s="84"/>
      <c r="F23" s="84"/>
      <c r="G23" s="157" t="s">
        <v>3</v>
      </c>
      <c r="H23" s="158"/>
      <c r="I23" s="158"/>
      <c r="J23" s="159"/>
      <c r="K23" s="84"/>
      <c r="L23" s="84"/>
      <c r="M23" s="84"/>
      <c r="N23" s="84"/>
      <c r="O23" s="7"/>
      <c r="P23" s="22"/>
      <c r="X23" t="s">
        <v>37</v>
      </c>
      <c r="Y23" t="s">
        <v>38</v>
      </c>
      <c r="Z23" t="s">
        <v>37</v>
      </c>
      <c r="AA23" t="s">
        <v>38</v>
      </c>
    </row>
    <row r="24" spans="1:27">
      <c r="A24" s="22"/>
      <c r="B24" s="6"/>
      <c r="C24" s="84"/>
      <c r="D24" s="84"/>
      <c r="E24" s="84"/>
      <c r="F24" s="84"/>
      <c r="G24" s="157" t="s">
        <v>4</v>
      </c>
      <c r="H24" s="158"/>
      <c r="I24" s="158"/>
      <c r="J24" s="159"/>
      <c r="K24" s="84"/>
      <c r="L24" s="84"/>
      <c r="M24" s="84"/>
      <c r="N24" s="84"/>
      <c r="O24" s="7"/>
      <c r="P24" s="22"/>
    </row>
    <row r="25" spans="1:27">
      <c r="A25" s="22"/>
      <c r="B25" s="6"/>
      <c r="C25" s="140"/>
      <c r="D25" s="84"/>
      <c r="E25" s="84"/>
      <c r="F25" s="84"/>
      <c r="G25" s="157" t="s">
        <v>5</v>
      </c>
      <c r="H25" s="158"/>
      <c r="I25" s="158"/>
      <c r="J25" s="159"/>
      <c r="K25" s="140"/>
      <c r="L25" s="84"/>
      <c r="M25" s="84"/>
      <c r="N25" s="84"/>
      <c r="O25" s="7"/>
      <c r="P25" s="22"/>
      <c r="X25" t="s">
        <v>41</v>
      </c>
    </row>
    <row r="26" spans="1:27">
      <c r="A26" s="22"/>
      <c r="B26" s="6"/>
      <c r="C26" s="141"/>
      <c r="D26" s="84"/>
      <c r="E26" s="84"/>
      <c r="F26" s="84"/>
      <c r="G26" s="157" t="s">
        <v>6</v>
      </c>
      <c r="H26" s="158"/>
      <c r="I26" s="158"/>
      <c r="J26" s="159"/>
      <c r="K26" s="141"/>
      <c r="L26" s="84"/>
      <c r="M26" s="84"/>
      <c r="N26" s="84"/>
      <c r="O26" s="7"/>
      <c r="P26" s="22"/>
      <c r="X26" t="s">
        <v>37</v>
      </c>
      <c r="Y26" s="48">
        <f>IF(T20=1,60,0)+IF(T21=1,60,0)+IF(U20=1,60,0)+IF(U21=1,60,0)</f>
        <v>0</v>
      </c>
    </row>
    <row r="27" spans="1:27" s="1" customFormat="1">
      <c r="A27" s="23"/>
      <c r="B27" s="12"/>
      <c r="C27" s="41"/>
      <c r="D27" s="64" t="s">
        <v>63</v>
      </c>
      <c r="E27" s="41"/>
      <c r="F27" s="64" t="s">
        <v>64</v>
      </c>
      <c r="G27" s="157" t="s">
        <v>7</v>
      </c>
      <c r="H27" s="158"/>
      <c r="I27" s="158"/>
      <c r="J27" s="159"/>
      <c r="K27" s="41"/>
      <c r="L27" s="64" t="s">
        <v>63</v>
      </c>
      <c r="M27" s="41"/>
      <c r="N27" s="64" t="s">
        <v>64</v>
      </c>
      <c r="O27" s="13"/>
      <c r="P27" s="23"/>
      <c r="X27" s="1" t="s">
        <v>38</v>
      </c>
      <c r="Y27" s="49">
        <f>IF(T20=1,70,0)+IF(T21=1,70,0)+IF(U20=1,70,0)+IF(U21=1,70,0)</f>
        <v>0</v>
      </c>
    </row>
    <row r="28" spans="1:27">
      <c r="A28" s="22"/>
      <c r="B28" s="6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7"/>
      <c r="P28" s="22"/>
      <c r="S28" s="72" t="s">
        <v>36</v>
      </c>
      <c r="T28" s="72"/>
    </row>
    <row r="29" spans="1:27">
      <c r="A29" s="22"/>
      <c r="B29" s="6"/>
      <c r="C29" s="144" t="s">
        <v>13</v>
      </c>
      <c r="D29" s="144"/>
      <c r="E29" s="144"/>
      <c r="F29" s="144"/>
      <c r="G29" s="59"/>
      <c r="H29" s="161" t="s">
        <v>17</v>
      </c>
      <c r="I29" s="161"/>
      <c r="J29" s="161"/>
      <c r="K29" s="161"/>
      <c r="L29" s="161"/>
      <c r="M29" s="161"/>
      <c r="N29" s="161"/>
      <c r="O29" s="7"/>
      <c r="P29" s="22"/>
      <c r="S29" s="3" t="s">
        <v>33</v>
      </c>
      <c r="T29" s="54">
        <f ca="1">NOW()</f>
        <v>46132.733869675925</v>
      </c>
    </row>
    <row r="30" spans="1:27" ht="15.6">
      <c r="A30" s="22"/>
      <c r="B30" s="6"/>
      <c r="C30" s="109" t="s">
        <v>14</v>
      </c>
      <c r="D30" s="109"/>
      <c r="E30" s="84"/>
      <c r="F30" s="84"/>
      <c r="G30" s="60"/>
      <c r="H30" s="63" t="s">
        <v>62</v>
      </c>
      <c r="I30" s="148" t="s">
        <v>0</v>
      </c>
      <c r="J30" s="148"/>
      <c r="K30" s="148" t="s">
        <v>1</v>
      </c>
      <c r="L30" s="148"/>
      <c r="M30" s="160"/>
      <c r="N30" s="160"/>
      <c r="O30" s="7"/>
      <c r="P30" s="22"/>
      <c r="S30" s="3" t="s">
        <v>34</v>
      </c>
      <c r="T30" s="54">
        <v>46146.999305555553</v>
      </c>
      <c r="U30" s="48">
        <v>120</v>
      </c>
      <c r="X30" t="s">
        <v>42</v>
      </c>
    </row>
    <row r="31" spans="1:27" ht="15.6">
      <c r="A31" s="22"/>
      <c r="B31" s="6"/>
      <c r="C31" s="109" t="s">
        <v>15</v>
      </c>
      <c r="D31" s="109"/>
      <c r="E31" s="84"/>
      <c r="F31" s="84"/>
      <c r="G31" s="60"/>
      <c r="H31" s="25">
        <v>1</v>
      </c>
      <c r="I31" s="83"/>
      <c r="J31" s="83"/>
      <c r="K31" s="84"/>
      <c r="L31" s="84"/>
      <c r="M31" s="110"/>
      <c r="N31" s="111"/>
      <c r="O31" s="7"/>
      <c r="P31" s="22"/>
      <c r="S31" s="3" t="s">
        <v>35</v>
      </c>
      <c r="T31" s="54">
        <v>46148.999305555553</v>
      </c>
      <c r="U31" s="48">
        <v>140</v>
      </c>
      <c r="X31" s="50">
        <f>IF(M31&lt;&gt;"",0,IF(I31&lt;&gt;"",J14,IF(K31&lt;&gt;"",J14,0)))</f>
        <v>0</v>
      </c>
      <c r="Z31">
        <f>IF(I31&lt;&gt;"",1,(IF(K31&lt;&gt;"",1,0)))</f>
        <v>0</v>
      </c>
    </row>
    <row r="32" spans="1:27" ht="15.6">
      <c r="A32" s="22"/>
      <c r="B32" s="6"/>
      <c r="C32" s="109" t="s">
        <v>16</v>
      </c>
      <c r="D32" s="109"/>
      <c r="E32" s="84"/>
      <c r="F32" s="84"/>
      <c r="G32" s="60"/>
      <c r="H32" s="25">
        <v>2</v>
      </c>
      <c r="I32" s="83"/>
      <c r="J32" s="83"/>
      <c r="K32" s="84"/>
      <c r="L32" s="84"/>
      <c r="M32" s="110"/>
      <c r="N32" s="111"/>
      <c r="O32" s="7"/>
      <c r="P32" s="22"/>
      <c r="X32" s="50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>
      <c r="A33" s="22"/>
      <c r="B33" s="6"/>
      <c r="C33" s="61"/>
      <c r="D33" s="61"/>
      <c r="E33" s="61"/>
      <c r="F33" s="61"/>
      <c r="G33" s="61"/>
      <c r="H33" s="25">
        <v>3</v>
      </c>
      <c r="I33" s="83"/>
      <c r="J33" s="83"/>
      <c r="K33" s="84"/>
      <c r="L33" s="84"/>
      <c r="M33" s="110"/>
      <c r="N33" s="111"/>
      <c r="O33" s="7"/>
      <c r="P33" s="22"/>
      <c r="X33" s="50">
        <f>IF(M33&lt;&gt;"",0,IF(I33&lt;&gt;"",J14,IF(K33&lt;&gt;"",J14,0)))</f>
        <v>0</v>
      </c>
      <c r="Z33">
        <f t="shared" si="0"/>
        <v>0</v>
      </c>
    </row>
    <row r="34" spans="1:26">
      <c r="A34" s="22"/>
      <c r="B34" s="6"/>
      <c r="C34" s="112" t="s">
        <v>18</v>
      </c>
      <c r="D34" s="112"/>
      <c r="E34" s="112"/>
      <c r="F34" s="112"/>
      <c r="G34" s="61"/>
      <c r="H34" s="25">
        <v>4</v>
      </c>
      <c r="I34" s="83"/>
      <c r="J34" s="83"/>
      <c r="K34" s="84"/>
      <c r="L34" s="84"/>
      <c r="M34" s="110"/>
      <c r="N34" s="111"/>
      <c r="O34" s="7"/>
      <c r="P34" s="22"/>
      <c r="S34" t="s">
        <v>18</v>
      </c>
      <c r="T34" t="str">
        <f ca="1">IF(T29&lt;T30,"1",IF(T29&lt;T31,"2","2"))</f>
        <v>1</v>
      </c>
      <c r="X34" s="50">
        <f>IF(M34&lt;&gt;"",0,IF(I34&lt;&gt;"",J14,IF(K34&lt;&gt;"",J14,0)))</f>
        <v>0</v>
      </c>
      <c r="Z34">
        <f t="shared" si="0"/>
        <v>0</v>
      </c>
    </row>
    <row r="35" spans="1:26">
      <c r="A35" s="22"/>
      <c r="B35" s="6"/>
      <c r="C35" s="113" t="s">
        <v>19</v>
      </c>
      <c r="D35" s="113"/>
      <c r="E35" s="114">
        <f ca="1">T38</f>
        <v>0</v>
      </c>
      <c r="F35" s="115"/>
      <c r="G35" s="61"/>
      <c r="H35" s="25">
        <v>5</v>
      </c>
      <c r="I35" s="83"/>
      <c r="J35" s="83"/>
      <c r="K35" s="84"/>
      <c r="L35" s="84"/>
      <c r="M35" s="110"/>
      <c r="N35" s="111"/>
      <c r="O35" s="7"/>
      <c r="P35" s="22"/>
      <c r="S35" t="s">
        <v>60</v>
      </c>
      <c r="T35" s="50">
        <f>N37</f>
        <v>0</v>
      </c>
      <c r="X35" s="50">
        <f>IF(M35&lt;&gt;"",0,IF(I35&lt;&gt;"",J14,IF(K35&lt;&gt;"",J14,0)))</f>
        <v>0</v>
      </c>
      <c r="Z35">
        <f t="shared" si="0"/>
        <v>0</v>
      </c>
    </row>
    <row r="36" spans="1:26">
      <c r="A36" s="22"/>
      <c r="B36" s="6"/>
      <c r="C36" s="113"/>
      <c r="D36" s="113"/>
      <c r="E36" s="115"/>
      <c r="F36" s="115"/>
      <c r="G36" s="61"/>
      <c r="H36" s="85"/>
      <c r="I36" s="85"/>
      <c r="J36" s="85"/>
      <c r="K36" s="85"/>
      <c r="L36" s="85"/>
      <c r="M36" s="85"/>
      <c r="N36" s="85"/>
      <c r="O36" s="7"/>
      <c r="P36" s="22"/>
      <c r="S36" t="s">
        <v>39</v>
      </c>
      <c r="T36" s="50">
        <f ca="1">IF(T34="1",Y26,IF(T34="2",Y27,"BŁĄD"))</f>
        <v>0</v>
      </c>
    </row>
    <row r="37" spans="1:26">
      <c r="A37" s="22"/>
      <c r="B37" s="6"/>
      <c r="C37" s="113" t="s">
        <v>20</v>
      </c>
      <c r="D37" s="113"/>
      <c r="E37" s="152" t="str">
        <f ca="1">IF(T29&lt;T30,"Pierwszy termin",IF(T29&lt;T31,"Drugi termin","Po terminie"))</f>
        <v>Pierwszy termin</v>
      </c>
      <c r="F37" s="152"/>
      <c r="G37" s="61"/>
      <c r="H37" s="42"/>
      <c r="I37" s="62" t="s">
        <v>74</v>
      </c>
      <c r="J37" s="42"/>
      <c r="K37" s="86" t="s">
        <v>75</v>
      </c>
      <c r="L37" s="87"/>
      <c r="M37" s="42"/>
      <c r="N37" s="55"/>
      <c r="O37" s="7"/>
      <c r="P37" s="22"/>
      <c r="S37" t="s">
        <v>17</v>
      </c>
      <c r="T37" s="48">
        <f>SUM(X31:X35)</f>
        <v>0</v>
      </c>
    </row>
    <row r="38" spans="1:26">
      <c r="A38" s="22"/>
      <c r="B38" s="6"/>
      <c r="C38" s="57"/>
      <c r="D38" s="57"/>
      <c r="E38" s="57"/>
      <c r="F38" s="57"/>
      <c r="G38" s="57"/>
      <c r="H38" s="57"/>
      <c r="I38" s="58"/>
      <c r="J38" s="58"/>
      <c r="K38" s="88" t="s">
        <v>67</v>
      </c>
      <c r="L38" s="88"/>
      <c r="M38" s="42"/>
      <c r="N38" s="57"/>
      <c r="O38" s="7"/>
      <c r="P38" s="22"/>
      <c r="S38" t="s">
        <v>40</v>
      </c>
      <c r="T38" s="48">
        <f ca="1">SUM(T35:T37)</f>
        <v>0</v>
      </c>
      <c r="W38" s="67" t="s">
        <v>44</v>
      </c>
      <c r="X38" s="67"/>
      <c r="Y38" s="67"/>
      <c r="Z38">
        <f>SUM(Z31:Z35)</f>
        <v>0</v>
      </c>
    </row>
    <row r="39" spans="1:26" ht="15" thickBot="1">
      <c r="A39" s="22"/>
      <c r="B39" s="8"/>
      <c r="C39" s="9"/>
      <c r="D39" s="9"/>
      <c r="E39" s="9"/>
      <c r="F39" s="9"/>
      <c r="G39" s="9"/>
      <c r="H39" s="9"/>
      <c r="I39" s="10"/>
      <c r="J39" s="10"/>
      <c r="K39" s="9"/>
      <c r="L39" s="56"/>
      <c r="M39" s="56"/>
      <c r="N39" s="9"/>
      <c r="O39" s="11"/>
      <c r="P39" s="22"/>
      <c r="T39" s="48"/>
      <c r="W39" s="52"/>
      <c r="X39" s="52"/>
      <c r="Y39" s="52"/>
    </row>
    <row r="40" spans="1:26" ht="22.5" customHeight="1" thickBot="1">
      <c r="A40" s="22"/>
      <c r="B40" s="104" t="s">
        <v>24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6"/>
      <c r="P40" s="22"/>
    </row>
    <row r="41" spans="1:26" ht="11.25" customHeight="1">
      <c r="A41" s="22"/>
      <c r="B41" s="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5"/>
      <c r="P41" s="22"/>
    </row>
    <row r="42" spans="1:26">
      <c r="A42" s="22"/>
      <c r="B42" s="6"/>
      <c r="C42" s="107" t="s">
        <v>50</v>
      </c>
      <c r="D42" s="107"/>
      <c r="E42" s="107"/>
      <c r="F42" s="57"/>
      <c r="G42" s="107" t="s">
        <v>51</v>
      </c>
      <c r="H42" s="107"/>
      <c r="I42" s="107"/>
      <c r="J42" s="107"/>
      <c r="K42" s="107"/>
      <c r="L42" s="107"/>
      <c r="M42" s="107"/>
      <c r="N42" s="107"/>
      <c r="O42" s="7"/>
      <c r="P42" s="22"/>
    </row>
    <row r="43" spans="1:26">
      <c r="A43" s="22"/>
      <c r="B43" s="6"/>
      <c r="C43" s="78" t="s">
        <v>48</v>
      </c>
      <c r="D43" s="78"/>
      <c r="E43" s="78"/>
      <c r="F43" s="78" t="s">
        <v>25</v>
      </c>
      <c r="G43" s="78"/>
      <c r="H43" s="78"/>
      <c r="I43" s="78"/>
      <c r="J43" s="78"/>
      <c r="K43" s="78"/>
      <c r="L43" s="78"/>
      <c r="M43" s="78"/>
      <c r="N43" s="78"/>
      <c r="O43" s="7"/>
      <c r="P43" s="22"/>
    </row>
    <row r="44" spans="1:26">
      <c r="A44" s="22"/>
      <c r="B44" s="6"/>
      <c r="C44" s="79">
        <f ca="1">T38</f>
        <v>0</v>
      </c>
      <c r="D44" s="78"/>
      <c r="E44" s="78"/>
      <c r="F44" s="78" t="s">
        <v>76</v>
      </c>
      <c r="G44" s="78"/>
      <c r="H44" s="78"/>
      <c r="I44" s="78"/>
      <c r="J44" s="78"/>
      <c r="K44" s="78"/>
      <c r="L44" s="78"/>
      <c r="M44" s="78"/>
      <c r="N44" s="78"/>
      <c r="O44" s="7"/>
      <c r="P44" s="22"/>
      <c r="S44" t="s">
        <v>43</v>
      </c>
      <c r="T44">
        <f>C20</f>
        <v>0</v>
      </c>
      <c r="U44">
        <f>K20</f>
        <v>0</v>
      </c>
      <c r="V44" t="s">
        <v>45</v>
      </c>
      <c r="W44">
        <f>Z38</f>
        <v>0</v>
      </c>
      <c r="X44" t="s">
        <v>46</v>
      </c>
    </row>
    <row r="45" spans="1:26" ht="15" thickBot="1">
      <c r="A45" s="22"/>
      <c r="B45" s="8"/>
      <c r="C45" s="9"/>
      <c r="D45" s="9"/>
      <c r="E45" s="9"/>
      <c r="F45" s="9"/>
      <c r="G45" s="9"/>
      <c r="H45" s="9"/>
      <c r="I45" s="10"/>
      <c r="J45" s="10"/>
      <c r="K45" s="9"/>
      <c r="L45" s="9"/>
      <c r="M45" s="9"/>
      <c r="N45" s="9"/>
      <c r="O45" s="11"/>
      <c r="P45" s="22"/>
    </row>
    <row r="46" spans="1:26" ht="35.25" customHeight="1" thickBot="1">
      <c r="A46" s="22"/>
      <c r="B46" s="80" t="s">
        <v>29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  <c r="P46" s="22"/>
      <c r="S46" t="str">
        <f>_xlfn.CONCAT(B1," ",S44," ", T44, "; ", U44)</f>
        <v>RAJD BIBLIOTEKARZA 2026 Wpisowe załoga 0; 0</v>
      </c>
      <c r="T46" t="str">
        <f>_xlfn.CONCAT(V44," ",W44, " ",X44)</f>
        <v>plus 0 osoby towarzyszące</v>
      </c>
    </row>
    <row r="47" spans="1:26">
      <c r="A47" s="22"/>
      <c r="B47" s="97">
        <v>1</v>
      </c>
      <c r="C47" s="98"/>
      <c r="D47" s="96" t="s">
        <v>27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33"/>
      <c r="P47" s="22"/>
    </row>
    <row r="48" spans="1:26">
      <c r="A48" s="22"/>
      <c r="B48" s="73"/>
      <c r="C48" s="74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34"/>
      <c r="P48" s="22"/>
      <c r="S48" t="str">
        <f>_xlfn.CONCAT(S46, " ",T46)</f>
        <v>RAJD BIBLIOTEKARZA 2026 Wpisowe załoga 0; 0 plus 0 osoby towarzyszące</v>
      </c>
    </row>
    <row r="49" spans="1:20">
      <c r="A49" s="22"/>
      <c r="B49" s="35"/>
      <c r="C49" s="36"/>
      <c r="D49" s="36"/>
      <c r="E49" s="36"/>
      <c r="F49" s="36"/>
      <c r="G49" s="36"/>
      <c r="H49" s="36"/>
      <c r="I49" s="76" t="s">
        <v>28</v>
      </c>
      <c r="J49" s="76"/>
      <c r="K49" s="76"/>
      <c r="L49" s="76"/>
      <c r="M49" s="43"/>
      <c r="N49" s="36"/>
      <c r="O49" s="34"/>
      <c r="P49" s="22"/>
    </row>
    <row r="50" spans="1:20">
      <c r="A50" s="22"/>
      <c r="B50" s="73">
        <v>2</v>
      </c>
      <c r="C50" s="74"/>
      <c r="D50" s="75" t="s">
        <v>52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34"/>
      <c r="P50" s="22"/>
    </row>
    <row r="51" spans="1:20">
      <c r="A51" s="22"/>
      <c r="B51" s="73"/>
      <c r="C51" s="74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34"/>
      <c r="P51" s="22"/>
      <c r="S51" t="s">
        <v>47</v>
      </c>
      <c r="T51" t="str">
        <f>IF(Z38=0,S46,S48)</f>
        <v>RAJD BIBLIOTEKARZA 2026 Wpisowe załoga 0; 0</v>
      </c>
    </row>
    <row r="52" spans="1:20">
      <c r="A52" s="22"/>
      <c r="B52" s="35"/>
      <c r="C52" s="36"/>
      <c r="D52" s="36"/>
      <c r="E52" s="36"/>
      <c r="F52" s="36"/>
      <c r="G52" s="36"/>
      <c r="H52" s="36"/>
      <c r="I52" s="76" t="s">
        <v>28</v>
      </c>
      <c r="J52" s="76"/>
      <c r="K52" s="76"/>
      <c r="L52" s="76"/>
      <c r="M52" s="43"/>
      <c r="N52" s="36"/>
      <c r="O52" s="34"/>
      <c r="P52" s="22"/>
    </row>
    <row r="53" spans="1:20" ht="15" customHeight="1">
      <c r="A53" s="22"/>
      <c r="B53" s="73">
        <v>3</v>
      </c>
      <c r="C53" s="74"/>
      <c r="D53" s="75" t="s">
        <v>53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34"/>
      <c r="P53" s="22"/>
    </row>
    <row r="54" spans="1:20">
      <c r="A54" s="22"/>
      <c r="B54" s="73"/>
      <c r="C54" s="74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34"/>
      <c r="P54" s="22"/>
    </row>
    <row r="55" spans="1:20">
      <c r="A55" s="22"/>
      <c r="B55" s="35"/>
      <c r="C55" s="36"/>
      <c r="D55" s="36"/>
      <c r="E55" s="36"/>
      <c r="F55" s="36"/>
      <c r="G55" s="36"/>
      <c r="H55" s="36"/>
      <c r="I55" s="76" t="s">
        <v>28</v>
      </c>
      <c r="J55" s="76"/>
      <c r="K55" s="76"/>
      <c r="L55" s="76"/>
      <c r="M55" s="43"/>
      <c r="N55" s="36"/>
      <c r="O55" s="34"/>
      <c r="P55" s="22"/>
    </row>
    <row r="56" spans="1:20">
      <c r="A56" s="22"/>
      <c r="B56" s="73">
        <v>4</v>
      </c>
      <c r="C56" s="74"/>
      <c r="D56" s="77" t="s">
        <v>54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34"/>
      <c r="P56" s="22"/>
    </row>
    <row r="57" spans="1:20">
      <c r="A57" s="22"/>
      <c r="B57" s="73"/>
      <c r="C57" s="74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34"/>
      <c r="P57" s="22"/>
    </row>
    <row r="58" spans="1:20">
      <c r="A58" s="22"/>
      <c r="B58" s="73"/>
      <c r="C58" s="74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34"/>
      <c r="P58" s="22"/>
    </row>
    <row r="59" spans="1:20">
      <c r="A59" s="22"/>
      <c r="B59" s="35"/>
      <c r="C59" s="36"/>
      <c r="D59" s="36"/>
      <c r="E59" s="36"/>
      <c r="F59" s="36"/>
      <c r="G59" s="36"/>
      <c r="H59" s="36"/>
      <c r="I59" s="37" t="s">
        <v>8</v>
      </c>
      <c r="J59" s="43"/>
      <c r="K59" s="36"/>
      <c r="L59" s="37" t="s">
        <v>9</v>
      </c>
      <c r="M59" s="43"/>
      <c r="N59" s="36"/>
      <c r="O59" s="34"/>
      <c r="P59" s="22"/>
    </row>
    <row r="60" spans="1:20">
      <c r="A60" s="22"/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4"/>
      <c r="P60" s="22"/>
    </row>
    <row r="61" spans="1:20">
      <c r="A61" s="22"/>
      <c r="B61" s="35"/>
      <c r="C61" s="68" t="s">
        <v>55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34"/>
      <c r="P61" s="22"/>
    </row>
    <row r="62" spans="1:20">
      <c r="A62" s="22"/>
      <c r="B62" s="35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34"/>
      <c r="P62" s="22"/>
    </row>
    <row r="63" spans="1:20">
      <c r="A63" s="22"/>
      <c r="B63" s="35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34"/>
      <c r="P63" s="22"/>
    </row>
    <row r="64" spans="1:20" ht="30.75" customHeight="1">
      <c r="A64" s="22"/>
      <c r="B64" s="35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34"/>
      <c r="P64" s="22"/>
    </row>
    <row r="65" spans="1:16" ht="15" thickBot="1">
      <c r="A65" s="22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40"/>
      <c r="P65" s="22"/>
    </row>
    <row r="66" spans="1:16">
      <c r="A66" s="22"/>
      <c r="B66" s="44"/>
      <c r="C66" s="29"/>
      <c r="D66" s="29"/>
      <c r="E66" s="29"/>
      <c r="F66" s="29"/>
      <c r="G66" s="29"/>
      <c r="H66" s="29"/>
      <c r="I66" s="30"/>
      <c r="J66" s="30"/>
      <c r="K66" s="29"/>
      <c r="L66" s="29"/>
      <c r="M66" s="29"/>
      <c r="N66" s="29"/>
      <c r="O66" s="45"/>
      <c r="P66" s="22"/>
    </row>
    <row r="67" spans="1:16" ht="15" thickBot="1">
      <c r="A67" s="22"/>
      <c r="B67" s="46"/>
      <c r="C67" s="31"/>
      <c r="D67" s="31"/>
      <c r="E67" s="31"/>
      <c r="F67" s="31"/>
      <c r="G67" s="31"/>
      <c r="H67" s="31"/>
      <c r="I67" s="32"/>
      <c r="J67" s="32"/>
      <c r="K67" s="31"/>
      <c r="L67" s="31"/>
      <c r="M67" s="31"/>
      <c r="N67" s="31"/>
      <c r="O67" s="47"/>
      <c r="P67" s="22"/>
    </row>
    <row r="68" spans="1:16">
      <c r="A68" s="22"/>
      <c r="B68" s="101" t="s">
        <v>26</v>
      </c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3"/>
      <c r="P68" s="22"/>
    </row>
    <row r="69" spans="1:16">
      <c r="A69" s="22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1"/>
      <c r="P69" s="22"/>
    </row>
    <row r="70" spans="1:16">
      <c r="A70" s="22"/>
      <c r="B70" s="100"/>
      <c r="C70" s="92"/>
      <c r="D70" s="92"/>
      <c r="E70" s="92"/>
      <c r="F70" s="92"/>
      <c r="G70" s="19"/>
      <c r="H70" s="19"/>
      <c r="I70" s="20"/>
      <c r="J70" s="20"/>
      <c r="K70" s="92"/>
      <c r="L70" s="92"/>
      <c r="M70" s="92"/>
      <c r="N70" s="92"/>
      <c r="O70" s="93"/>
      <c r="P70" s="22"/>
    </row>
    <row r="71" spans="1:16" ht="15" thickBot="1">
      <c r="A71" s="22"/>
      <c r="B71" s="99" t="s">
        <v>10</v>
      </c>
      <c r="C71" s="94"/>
      <c r="D71" s="94"/>
      <c r="E71" s="94"/>
      <c r="F71" s="94"/>
      <c r="G71" s="26"/>
      <c r="H71" s="26"/>
      <c r="I71" s="27"/>
      <c r="J71" s="27"/>
      <c r="K71" s="94" t="s">
        <v>11</v>
      </c>
      <c r="L71" s="94"/>
      <c r="M71" s="94"/>
      <c r="N71" s="94"/>
      <c r="O71" s="95"/>
      <c r="P71" s="22"/>
    </row>
    <row r="72" spans="1:16">
      <c r="A72" s="22"/>
      <c r="B72" s="22"/>
      <c r="C72" s="22"/>
      <c r="D72" s="22"/>
      <c r="E72" s="22"/>
      <c r="F72" s="22"/>
      <c r="G72" s="22"/>
      <c r="H72" s="22"/>
      <c r="I72" s="28"/>
      <c r="J72" s="28"/>
      <c r="K72" s="22"/>
      <c r="L72" s="22"/>
      <c r="M72" s="22"/>
      <c r="N72" s="22"/>
      <c r="O72" s="22"/>
      <c r="P72" s="22"/>
    </row>
  </sheetData>
  <sheetProtection algorithmName="SHA-512" hashValue="xrJxY2/rRC2w0AsvKR5QuimFlPftzEyVO1Ufx/F9js3s95rAAxGpV+TboEHNoA6DKwhsCSPMIZ6PFFk+3LcoIA==" saltValue="WN7+3mOm7ZxvKNF4yBpLiQ==" spinCount="100000" sheet="1" selectLockedCells="1"/>
  <mergeCells count="122">
    <mergeCell ref="G25:J25"/>
    <mergeCell ref="G26:J26"/>
    <mergeCell ref="G27:J27"/>
    <mergeCell ref="C19:F19"/>
    <mergeCell ref="M30:N30"/>
    <mergeCell ref="H29:N29"/>
    <mergeCell ref="I30:J30"/>
    <mergeCell ref="L14:O14"/>
    <mergeCell ref="K30:L30"/>
    <mergeCell ref="K23:N23"/>
    <mergeCell ref="J12:K12"/>
    <mergeCell ref="L11:O12"/>
    <mergeCell ref="E11:F11"/>
    <mergeCell ref="M31:N31"/>
    <mergeCell ref="C37:D37"/>
    <mergeCell ref="E37:F37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B1:O1"/>
    <mergeCell ref="B2:O2"/>
    <mergeCell ref="B3:O3"/>
    <mergeCell ref="B4:O4"/>
    <mergeCell ref="B6:O6"/>
    <mergeCell ref="L5:O5"/>
    <mergeCell ref="B7:O7"/>
    <mergeCell ref="B8:D8"/>
    <mergeCell ref="B11:D11"/>
    <mergeCell ref="J11:K11"/>
    <mergeCell ref="B9:D9"/>
    <mergeCell ref="E9:F9"/>
    <mergeCell ref="B10:O10"/>
    <mergeCell ref="E8:F8"/>
    <mergeCell ref="J8:K8"/>
    <mergeCell ref="J9:K9"/>
    <mergeCell ref="K24:N24"/>
    <mergeCell ref="L8:N9"/>
    <mergeCell ref="B15:B17"/>
    <mergeCell ref="O15:O17"/>
    <mergeCell ref="H12:I12"/>
    <mergeCell ref="C20:F20"/>
    <mergeCell ref="I32:J32"/>
    <mergeCell ref="I33:J33"/>
    <mergeCell ref="K31:L31"/>
    <mergeCell ref="K32:L32"/>
    <mergeCell ref="K33:L33"/>
    <mergeCell ref="B14:H14"/>
    <mergeCell ref="C21:F21"/>
    <mergeCell ref="C23:F23"/>
    <mergeCell ref="C24:F24"/>
    <mergeCell ref="C25:F25"/>
    <mergeCell ref="C26:F26"/>
    <mergeCell ref="D16:N16"/>
    <mergeCell ref="K19:N19"/>
    <mergeCell ref="K20:N20"/>
    <mergeCell ref="K21:N21"/>
    <mergeCell ref="B12:G12"/>
    <mergeCell ref="J14:K14"/>
    <mergeCell ref="B13:O13"/>
    <mergeCell ref="B40:O40"/>
    <mergeCell ref="C42:E42"/>
    <mergeCell ref="G42:N42"/>
    <mergeCell ref="C41:N41"/>
    <mergeCell ref="C32:D32"/>
    <mergeCell ref="M32:N32"/>
    <mergeCell ref="M33:N33"/>
    <mergeCell ref="M34:N34"/>
    <mergeCell ref="M35:N35"/>
    <mergeCell ref="K34:L34"/>
    <mergeCell ref="I34:J34"/>
    <mergeCell ref="C34:F34"/>
    <mergeCell ref="C35:D36"/>
    <mergeCell ref="E35:F36"/>
    <mergeCell ref="I35:J35"/>
    <mergeCell ref="B69:O69"/>
    <mergeCell ref="K70:O70"/>
    <mergeCell ref="K71:O71"/>
    <mergeCell ref="D47:N48"/>
    <mergeCell ref="B47:C48"/>
    <mergeCell ref="I49:L49"/>
    <mergeCell ref="B50:C51"/>
    <mergeCell ref="D50:N51"/>
    <mergeCell ref="I52:L52"/>
    <mergeCell ref="B71:F71"/>
    <mergeCell ref="B70:F70"/>
    <mergeCell ref="B68:O68"/>
    <mergeCell ref="X19:Y19"/>
    <mergeCell ref="Z19:AA19"/>
    <mergeCell ref="X18:AA18"/>
    <mergeCell ref="W38:Y38"/>
    <mergeCell ref="C61:N64"/>
    <mergeCell ref="G18:J18"/>
    <mergeCell ref="C18:F18"/>
    <mergeCell ref="K18:N18"/>
    <mergeCell ref="S28:T28"/>
    <mergeCell ref="B53:C54"/>
    <mergeCell ref="D53:N54"/>
    <mergeCell ref="I55:L55"/>
    <mergeCell ref="B56:C58"/>
    <mergeCell ref="D56:N58"/>
    <mergeCell ref="F44:N44"/>
    <mergeCell ref="C44:E44"/>
    <mergeCell ref="B46:O46"/>
    <mergeCell ref="C43:E43"/>
    <mergeCell ref="F43:N43"/>
    <mergeCell ref="I31:J31"/>
    <mergeCell ref="K35:L35"/>
    <mergeCell ref="H36:N36"/>
    <mergeCell ref="K37:L37"/>
    <mergeCell ref="K38:L38"/>
  </mergeCells>
  <pageMargins left="0.7" right="0.7" top="0.75" bottom="0.75" header="0.3" footer="0.3"/>
  <pageSetup paperSize="9" scale="64" orientation="portrait" r:id="rId1"/>
  <headerFooter>
    <oddFooter>&amp;C_x000D_&amp;1#&amp;"Calibri"&amp;10&amp;K000000 Confidential - Not for Public Consumption or Distribution</oddFooter>
  </headerFooter>
  <drawing r:id="rId2"/>
</worksheet>
</file>

<file path=docMetadata/LabelInfo.xml><?xml version="1.0" encoding="utf-8"?>
<clbl:labelList xmlns:clbl="http://schemas.microsoft.com/office/2020/mipLabelMetadata">
  <clbl:label id="{b20a5e0b-7bc2-4dbb-a39f-14b8220da4b8}" enabled="0" method="" siteId="{b20a5e0b-7bc2-4dbb-a39f-14b8220da4b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Joanna Podbielska - OMC Envag</cp:lastModifiedBy>
  <cp:lastPrinted>2026-04-20T15:35:06Z</cp:lastPrinted>
  <dcterms:created xsi:type="dcterms:W3CDTF">2021-06-06T17:13:39Z</dcterms:created>
  <dcterms:modified xsi:type="dcterms:W3CDTF">2026-04-20T15:37:04Z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19d756-792e-42a1-bcad-4cb9051ddd2d_Enabled">
    <vt:lpwstr>true</vt:lpwstr>
  </property>
  <property fmtid="{D5CDD505-2E9C-101B-9397-08002B2CF9AE}" pid="3" name="MSIP_Label_8e19d756-792e-42a1-bcad-4cb9051ddd2d_SetDate">
    <vt:lpwstr>2024-11-16T17:43:42Z</vt:lpwstr>
  </property>
  <property fmtid="{D5CDD505-2E9C-101B-9397-08002B2CF9AE}" pid="4" name="MSIP_Label_8e19d756-792e-42a1-bcad-4cb9051ddd2d_Method">
    <vt:lpwstr>Standard</vt:lpwstr>
  </property>
  <property fmtid="{D5CDD505-2E9C-101B-9397-08002B2CF9AE}" pid="5" name="MSIP_Label_8e19d756-792e-42a1-bcad-4cb9051ddd2d_Name">
    <vt:lpwstr>Confidential</vt:lpwstr>
  </property>
  <property fmtid="{D5CDD505-2E9C-101B-9397-08002B2CF9AE}" pid="6" name="MSIP_Label_8e19d756-792e-42a1-bcad-4cb9051ddd2d_SiteId">
    <vt:lpwstr>41eb501a-f671-4ce0-a5bf-b64168c3705f</vt:lpwstr>
  </property>
  <property fmtid="{D5CDD505-2E9C-101B-9397-08002B2CF9AE}" pid="7" name="MSIP_Label_8e19d756-792e-42a1-bcad-4cb9051ddd2d_ActionId">
    <vt:lpwstr>2c276cb3-5b5f-47ad-8a4f-e9318a4cf875</vt:lpwstr>
  </property>
  <property fmtid="{D5CDD505-2E9C-101B-9397-08002B2CF9AE}" pid="8" name="MSIP_Label_8e19d756-792e-42a1-bcad-4cb9051ddd2d_ContentBits">
    <vt:lpwstr>2</vt:lpwstr>
  </property>
</Properties>
</file>